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ONG HOP\4. LỄ - TẾT\Ngay le, tet\Nam 2019\GIO TO VA 30-4\"/>
    </mc:Choice>
  </mc:AlternateContent>
  <bookViews>
    <workbookView xWindow="0" yWindow="0" windowWidth="16392" windowHeight="566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K14" i="1"/>
  <c r="G14" i="1"/>
  <c r="C14" i="1"/>
  <c r="F14" i="1" l="1"/>
  <c r="H14" i="1"/>
  <c r="B14" i="1"/>
  <c r="D14" i="1" s="1"/>
  <c r="I9" i="1"/>
  <c r="I10" i="1"/>
  <c r="I11" i="1"/>
  <c r="I12" i="1"/>
  <c r="I13" i="1"/>
  <c r="I8" i="1"/>
  <c r="H9" i="1"/>
  <c r="H10" i="1"/>
  <c r="H11" i="1"/>
  <c r="H12" i="1"/>
  <c r="H13" i="1"/>
  <c r="E9" i="1"/>
  <c r="E10" i="1"/>
  <c r="E11" i="1"/>
  <c r="E12" i="1"/>
  <c r="E13" i="1"/>
  <c r="E8" i="1"/>
  <c r="H8" i="1"/>
  <c r="D9" i="1"/>
  <c r="D10" i="1"/>
  <c r="D11" i="1"/>
  <c r="D12" i="1"/>
  <c r="D13" i="1"/>
  <c r="D8" i="1"/>
  <c r="V9" i="1"/>
  <c r="V10" i="1"/>
  <c r="V11" i="1"/>
  <c r="V12" i="1"/>
  <c r="V13" i="1"/>
  <c r="V8" i="1"/>
  <c r="U9" i="1"/>
  <c r="U10" i="1"/>
  <c r="U11" i="1"/>
  <c r="W11" i="1" s="1"/>
  <c r="U12" i="1"/>
  <c r="W12" i="1" s="1"/>
  <c r="U13" i="1"/>
  <c r="W13" i="1" s="1"/>
  <c r="U8" i="1"/>
  <c r="S9" i="1"/>
  <c r="S10" i="1"/>
  <c r="S11" i="1"/>
  <c r="S12" i="1"/>
  <c r="S13" i="1"/>
  <c r="R9" i="1"/>
  <c r="R10" i="1"/>
  <c r="R11" i="1"/>
  <c r="T11" i="1" s="1"/>
  <c r="R12" i="1"/>
  <c r="T12" i="1" s="1"/>
  <c r="R13" i="1"/>
  <c r="T13" i="1" s="1"/>
  <c r="S8" i="1"/>
  <c r="R8" i="1"/>
  <c r="Q9" i="1"/>
  <c r="Q10" i="1"/>
  <c r="Q11" i="1"/>
  <c r="Q12" i="1"/>
  <c r="Q13" i="1"/>
  <c r="Q8" i="1"/>
  <c r="P9" i="1"/>
  <c r="P10" i="1"/>
  <c r="P11" i="1"/>
  <c r="P12" i="1"/>
  <c r="P13" i="1"/>
  <c r="P14" i="1"/>
  <c r="P8" i="1"/>
  <c r="M9" i="1"/>
  <c r="M10" i="1"/>
  <c r="M11" i="1"/>
  <c r="M12" i="1"/>
  <c r="M13" i="1"/>
  <c r="M8" i="1"/>
  <c r="L9" i="1"/>
  <c r="L10" i="1"/>
  <c r="L11" i="1"/>
  <c r="L12" i="1"/>
  <c r="L13" i="1"/>
  <c r="L14" i="1"/>
  <c r="L8" i="1"/>
  <c r="W10" i="1" l="1"/>
  <c r="T10" i="1"/>
  <c r="W9" i="1"/>
  <c r="V14" i="1"/>
  <c r="S14" i="1"/>
  <c r="T9" i="1"/>
  <c r="W8" i="1"/>
  <c r="U14" i="1"/>
  <c r="W14" i="1" s="1"/>
  <c r="R14" i="1"/>
  <c r="T14" i="1" s="1"/>
  <c r="T8" i="1"/>
  <c r="N14" i="1"/>
  <c r="J14" i="1"/>
</calcChain>
</file>

<file path=xl/sharedStrings.xml><?xml version="1.0" encoding="utf-8"?>
<sst xmlns="http://schemas.openxmlformats.org/spreadsheetml/2006/main" count="32" uniqueCount="22">
  <si>
    <t>TỔNG CÔNG TY CƠ KHÍ GIAO THÔNG VẬN TẢI SÀI GÒN - TNHH MỘT THÀNH VIÊN</t>
  </si>
  <si>
    <t>CÔNG TY CỔ PHẦN BẾN XE MIỀN TÂY</t>
  </si>
  <si>
    <t>CỘNG HÒA XÃ HỘI CHỦ NGHĨA VIỆT NAM</t>
  </si>
  <si>
    <t>Độc lập - Tự do -Hạnh phúc</t>
  </si>
  <si>
    <t>MẪU BÁO CÁO SẢN LƯỢNG VẬN TẢI HÀNH KHÁCH PHỤC VỤ LỄ 30/4 &amp; 01/5 THÔNG QUA BẾN XE MIỀN TÂY</t>
  </si>
  <si>
    <t>Ngày</t>
  </si>
  <si>
    <t>Số chuyến xe, hành khách đến</t>
  </si>
  <si>
    <t>Số chuyến</t>
  </si>
  <si>
    <t>Hành khách</t>
  </si>
  <si>
    <t>% so 
cùng kỳ</t>
  </si>
  <si>
    <t>% so 
ngày thường</t>
  </si>
  <si>
    <t>% so
cùng kỳ</t>
  </si>
  <si>
    <t>% so
ngày thường</t>
  </si>
  <si>
    <t>Số chuyến xe, hành khách đi</t>
  </si>
  <si>
    <t>Tổng số chuyến xe, hành khách đến và đi</t>
  </si>
  <si>
    <t>26/4</t>
  </si>
  <si>
    <t>27/4</t>
  </si>
  <si>
    <t>28/4</t>
  </si>
  <si>
    <t>29/4</t>
  </si>
  <si>
    <t>30/4</t>
  </si>
  <si>
    <t>01/5</t>
  </si>
  <si>
    <t>Tổng 
cộng: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</si>
</sst>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3" fontId="5" fillId="0" borderId="1" xfId="0" applyNumberFormat="1" applyFont="1" applyBorder="1"/>
    <xf numFmtId="9" fontId="5" fillId="0" borderId="1" xfId="1" applyFont="1" applyBorder="1"/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9" fontId="3" fillId="0" borderId="1" xfId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 wrapText="1"/>
    </xf>
    <xf numFmtId="10" fontId="5" fillId="0" borderId="1" xfId="1" applyNumberFormat="1" applyFont="1" applyBorder="1"/>
    <xf numFmtId="10" fontId="3" fillId="0" borderId="1" xfId="1" applyNumberFormat="1" applyFont="1" applyBorder="1" applyAlignment="1">
      <alignment horizontal="right" vertical="center"/>
    </xf>
    <xf numFmtId="10" fontId="5" fillId="0" borderId="1" xfId="1" applyNumberFormat="1" applyFont="1" applyBorder="1" applyAlignment="1">
      <alignment vertical="center"/>
    </xf>
    <xf numFmtId="10" fontId="5" fillId="0" borderId="1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16" fontId="8" fillId="0" borderId="1" xfId="0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2</xdr:row>
      <xdr:rowOff>45720</xdr:rowOff>
    </xdr:from>
    <xdr:to>
      <xdr:col>6</xdr:col>
      <xdr:colOff>129540</xdr:colOff>
      <xdr:row>2</xdr:row>
      <xdr:rowOff>45720</xdr:rowOff>
    </xdr:to>
    <xdr:cxnSp macro="">
      <xdr:nvCxnSpPr>
        <xdr:cNvPr id="3" name="Straight Connector 2"/>
        <xdr:cNvCxnSpPr/>
      </xdr:nvCxnSpPr>
      <xdr:spPr>
        <a:xfrm>
          <a:off x="2872740" y="533400"/>
          <a:ext cx="914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A4" zoomScale="71" zoomScaleNormal="71" workbookViewId="0">
      <selection activeCell="O11" sqref="O11"/>
    </sheetView>
  </sheetViews>
  <sheetFormatPr defaultRowHeight="13.8" x14ac:dyDescent="0.25"/>
  <cols>
    <col min="1" max="13" width="8.88671875" style="1"/>
    <col min="14" max="14" width="9.77734375" style="1" bestFit="1" customWidth="1"/>
    <col min="15" max="16384" width="8.88671875" style="1"/>
  </cols>
  <sheetData>
    <row r="1" spans="1:23" ht="19.2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S1" s="22" t="s">
        <v>2</v>
      </c>
      <c r="T1" s="22"/>
      <c r="U1" s="22"/>
      <c r="V1" s="22"/>
      <c r="W1" s="22"/>
    </row>
    <row r="2" spans="1:23" ht="19.2" customHeight="1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S2" s="23" t="s">
        <v>3</v>
      </c>
      <c r="T2" s="23"/>
      <c r="U2" s="23"/>
      <c r="V2" s="23"/>
      <c r="W2" s="23"/>
    </row>
    <row r="3" spans="1:23" ht="19.2" customHeight="1" x14ac:dyDescent="0.25"/>
    <row r="4" spans="1:23" ht="33.6" customHeight="1" x14ac:dyDescent="0.25">
      <c r="A4" s="20" t="s">
        <v>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s="2" customFormat="1" ht="25.2" customHeight="1" x14ac:dyDescent="0.3">
      <c r="A5" s="21" t="s">
        <v>5</v>
      </c>
      <c r="B5" s="21" t="s">
        <v>6</v>
      </c>
      <c r="C5" s="21"/>
      <c r="D5" s="21"/>
      <c r="E5" s="21"/>
      <c r="F5" s="21"/>
      <c r="G5" s="21"/>
      <c r="H5" s="21"/>
      <c r="I5" s="21"/>
      <c r="J5" s="21" t="s">
        <v>13</v>
      </c>
      <c r="K5" s="21"/>
      <c r="L5" s="21"/>
      <c r="M5" s="21"/>
      <c r="N5" s="21"/>
      <c r="O5" s="21"/>
      <c r="P5" s="21"/>
      <c r="Q5" s="21"/>
      <c r="R5" s="21" t="s">
        <v>14</v>
      </c>
      <c r="S5" s="21"/>
      <c r="T5" s="21"/>
      <c r="U5" s="21"/>
      <c r="V5" s="21"/>
      <c r="W5" s="21"/>
    </row>
    <row r="6" spans="1:23" s="3" customFormat="1" ht="44.4" customHeight="1" x14ac:dyDescent="0.3">
      <c r="A6" s="21"/>
      <c r="B6" s="19" t="s">
        <v>7</v>
      </c>
      <c r="C6" s="19"/>
      <c r="D6" s="19" t="s">
        <v>9</v>
      </c>
      <c r="E6" s="19" t="s">
        <v>10</v>
      </c>
      <c r="F6" s="19" t="s">
        <v>8</v>
      </c>
      <c r="G6" s="19"/>
      <c r="H6" s="19" t="s">
        <v>11</v>
      </c>
      <c r="I6" s="19" t="s">
        <v>12</v>
      </c>
      <c r="J6" s="19" t="s">
        <v>7</v>
      </c>
      <c r="K6" s="19"/>
      <c r="L6" s="19" t="s">
        <v>9</v>
      </c>
      <c r="M6" s="19" t="s">
        <v>10</v>
      </c>
      <c r="N6" s="19" t="s">
        <v>8</v>
      </c>
      <c r="O6" s="19"/>
      <c r="P6" s="19" t="s">
        <v>11</v>
      </c>
      <c r="Q6" s="19" t="s">
        <v>12</v>
      </c>
      <c r="R6" s="19" t="s">
        <v>7</v>
      </c>
      <c r="S6" s="19"/>
      <c r="T6" s="19" t="s">
        <v>9</v>
      </c>
      <c r="U6" s="19" t="s">
        <v>8</v>
      </c>
      <c r="V6" s="19"/>
      <c r="W6" s="19" t="s">
        <v>11</v>
      </c>
    </row>
    <row r="7" spans="1:23" s="2" customFormat="1" ht="19.2" customHeight="1" x14ac:dyDescent="0.3">
      <c r="A7" s="21"/>
      <c r="B7" s="4">
        <v>2018</v>
      </c>
      <c r="C7" s="4">
        <v>2019</v>
      </c>
      <c r="D7" s="19"/>
      <c r="E7" s="19"/>
      <c r="F7" s="4">
        <v>2018</v>
      </c>
      <c r="G7" s="4">
        <v>2019</v>
      </c>
      <c r="H7" s="19"/>
      <c r="I7" s="19"/>
      <c r="J7" s="4">
        <v>2018</v>
      </c>
      <c r="K7" s="5">
        <v>2019</v>
      </c>
      <c r="L7" s="19"/>
      <c r="M7" s="19"/>
      <c r="N7" s="4">
        <v>2018</v>
      </c>
      <c r="O7" s="4">
        <v>2019</v>
      </c>
      <c r="P7" s="19"/>
      <c r="Q7" s="19"/>
      <c r="R7" s="4">
        <v>2018</v>
      </c>
      <c r="S7" s="4">
        <v>2019</v>
      </c>
      <c r="T7" s="19"/>
      <c r="U7" s="4">
        <v>2018</v>
      </c>
      <c r="V7" s="4">
        <v>2019</v>
      </c>
      <c r="W7" s="19"/>
    </row>
    <row r="8" spans="1:23" s="6" customFormat="1" ht="25.2" customHeight="1" x14ac:dyDescent="0.3">
      <c r="A8" s="17" t="s">
        <v>15</v>
      </c>
      <c r="B8" s="7">
        <v>1325</v>
      </c>
      <c r="C8" s="7">
        <v>1620</v>
      </c>
      <c r="D8" s="13">
        <f>C8/B8</f>
        <v>1.2226415094339622</v>
      </c>
      <c r="E8" s="13">
        <f>C8/1200</f>
        <v>1.35</v>
      </c>
      <c r="F8" s="7">
        <v>19250</v>
      </c>
      <c r="G8" s="7">
        <v>16257</v>
      </c>
      <c r="H8" s="13">
        <f>G8/F8</f>
        <v>0.84451948051948056</v>
      </c>
      <c r="I8" s="13">
        <f>G8/17000</f>
        <v>0.95629411764705885</v>
      </c>
      <c r="J8" s="7">
        <v>1338</v>
      </c>
      <c r="K8" s="7">
        <v>1696</v>
      </c>
      <c r="L8" s="8">
        <f>K8/J8</f>
        <v>1.2675635276532138</v>
      </c>
      <c r="M8" s="8">
        <f>K8/1250</f>
        <v>1.3568</v>
      </c>
      <c r="N8" s="7">
        <v>31178</v>
      </c>
      <c r="O8" s="7">
        <v>47865</v>
      </c>
      <c r="P8" s="8">
        <f>O8/N8</f>
        <v>1.5352171402912309</v>
      </c>
      <c r="Q8" s="8">
        <f>O8/29050</f>
        <v>1.6476764199655767</v>
      </c>
      <c r="R8" s="7">
        <f>B8+J8</f>
        <v>2663</v>
      </c>
      <c r="S8" s="7">
        <f>K8+C8</f>
        <v>3316</v>
      </c>
      <c r="T8" s="8">
        <f>S8/R8</f>
        <v>1.2452121667292526</v>
      </c>
      <c r="U8" s="7">
        <f>F8+N8</f>
        <v>50428</v>
      </c>
      <c r="V8" s="7">
        <f>G8+O8</f>
        <v>64122</v>
      </c>
      <c r="W8" s="8">
        <f>V8/U8</f>
        <v>1.2715554850479893</v>
      </c>
    </row>
    <row r="9" spans="1:23" s="6" customFormat="1" ht="25.2" customHeight="1" x14ac:dyDescent="0.3">
      <c r="A9" s="17" t="s">
        <v>16</v>
      </c>
      <c r="B9" s="7">
        <v>1416</v>
      </c>
      <c r="C9" s="7">
        <v>1859</v>
      </c>
      <c r="D9" s="13">
        <f t="shared" ref="D9:D14" si="0">C9/B9</f>
        <v>1.3128531073446328</v>
      </c>
      <c r="E9" s="13">
        <f t="shared" ref="E9:E13" si="1">C9/1200</f>
        <v>1.5491666666666666</v>
      </c>
      <c r="F9" s="7">
        <v>27068</v>
      </c>
      <c r="G9" s="7">
        <v>14567</v>
      </c>
      <c r="H9" s="13">
        <f t="shared" ref="H9:H14" si="2">G9/F9</f>
        <v>0.53816314467267623</v>
      </c>
      <c r="I9" s="13">
        <f t="shared" ref="I9:I13" si="3">G9/17000</f>
        <v>0.85688235294117643</v>
      </c>
      <c r="J9" s="7">
        <v>1769</v>
      </c>
      <c r="K9" s="7">
        <v>2059</v>
      </c>
      <c r="L9" s="8">
        <f t="shared" ref="L9:L14" si="4">K9/J9</f>
        <v>1.1639344262295082</v>
      </c>
      <c r="M9" s="8">
        <f t="shared" ref="M9:M13" si="5">K9/1250</f>
        <v>1.6472</v>
      </c>
      <c r="N9" s="7">
        <v>48960</v>
      </c>
      <c r="O9" s="7">
        <v>62123</v>
      </c>
      <c r="P9" s="8">
        <f t="shared" ref="P9:P14" si="6">O9/N9</f>
        <v>1.2688521241830066</v>
      </c>
      <c r="Q9" s="8">
        <f t="shared" ref="Q9:Q13" si="7">O9/29050</f>
        <v>2.1384853700516353</v>
      </c>
      <c r="R9" s="7">
        <f t="shared" ref="R9:R13" si="8">B9+J9</f>
        <v>3185</v>
      </c>
      <c r="S9" s="7">
        <f t="shared" ref="S9:S13" si="9">K9+C9</f>
        <v>3918</v>
      </c>
      <c r="T9" s="8">
        <f t="shared" ref="T9:T14" si="10">S9/R9</f>
        <v>1.2301412872841444</v>
      </c>
      <c r="U9" s="7">
        <f t="shared" ref="U9:U13" si="11">F9+N9</f>
        <v>76028</v>
      </c>
      <c r="V9" s="7">
        <f t="shared" ref="V9:V13" si="12">G9+O9</f>
        <v>76690</v>
      </c>
      <c r="W9" s="8">
        <f t="shared" ref="W9:W14" si="13">V9/U9</f>
        <v>1.008707318356395</v>
      </c>
    </row>
    <row r="10" spans="1:23" s="6" customFormat="1" ht="25.2" customHeight="1" x14ac:dyDescent="0.3">
      <c r="A10" s="17" t="s">
        <v>17</v>
      </c>
      <c r="B10" s="7">
        <v>1893</v>
      </c>
      <c r="C10" s="7">
        <v>1783</v>
      </c>
      <c r="D10" s="13">
        <f t="shared" si="0"/>
        <v>0.9418911780243</v>
      </c>
      <c r="E10" s="13">
        <f t="shared" si="1"/>
        <v>1.4858333333333333</v>
      </c>
      <c r="F10" s="7">
        <v>20654</v>
      </c>
      <c r="G10" s="7">
        <v>12051</v>
      </c>
      <c r="H10" s="13">
        <f t="shared" si="2"/>
        <v>0.58347051418611406</v>
      </c>
      <c r="I10" s="13">
        <f t="shared" si="3"/>
        <v>0.70888235294117652</v>
      </c>
      <c r="J10" s="7">
        <v>2072</v>
      </c>
      <c r="K10" s="7">
        <v>1900</v>
      </c>
      <c r="L10" s="8">
        <f t="shared" si="4"/>
        <v>0.91698841698841704</v>
      </c>
      <c r="M10" s="8">
        <f t="shared" si="5"/>
        <v>1.52</v>
      </c>
      <c r="N10" s="7">
        <v>64411</v>
      </c>
      <c r="O10" s="7">
        <v>59061</v>
      </c>
      <c r="P10" s="8">
        <f t="shared" si="6"/>
        <v>0.91693965316483206</v>
      </c>
      <c r="Q10" s="8">
        <f t="shared" si="7"/>
        <v>2.0330808950086059</v>
      </c>
      <c r="R10" s="7">
        <f t="shared" si="8"/>
        <v>3965</v>
      </c>
      <c r="S10" s="7">
        <f t="shared" si="9"/>
        <v>3683</v>
      </c>
      <c r="T10" s="8">
        <f t="shared" si="10"/>
        <v>0.9288776796973518</v>
      </c>
      <c r="U10" s="7">
        <f t="shared" si="11"/>
        <v>85065</v>
      </c>
      <c r="V10" s="7">
        <f t="shared" si="12"/>
        <v>71112</v>
      </c>
      <c r="W10" s="8">
        <f t="shared" si="13"/>
        <v>0.83597249162405218</v>
      </c>
    </row>
    <row r="11" spans="1:23" s="6" customFormat="1" ht="25.2" customHeight="1" x14ac:dyDescent="0.3">
      <c r="A11" s="17" t="s">
        <v>18</v>
      </c>
      <c r="B11" s="7">
        <v>1520</v>
      </c>
      <c r="C11" s="7"/>
      <c r="D11" s="13">
        <f t="shared" si="0"/>
        <v>0</v>
      </c>
      <c r="E11" s="13">
        <f t="shared" si="1"/>
        <v>0</v>
      </c>
      <c r="F11" s="7">
        <v>21769</v>
      </c>
      <c r="G11" s="7"/>
      <c r="H11" s="13">
        <f t="shared" si="2"/>
        <v>0</v>
      </c>
      <c r="I11" s="13">
        <f t="shared" si="3"/>
        <v>0</v>
      </c>
      <c r="J11" s="7">
        <v>1874</v>
      </c>
      <c r="K11" s="7"/>
      <c r="L11" s="8">
        <f t="shared" si="4"/>
        <v>0</v>
      </c>
      <c r="M11" s="8">
        <f t="shared" si="5"/>
        <v>0</v>
      </c>
      <c r="N11" s="7">
        <v>58734</v>
      </c>
      <c r="O11" s="7"/>
      <c r="P11" s="8">
        <f t="shared" si="6"/>
        <v>0</v>
      </c>
      <c r="Q11" s="8">
        <f t="shared" si="7"/>
        <v>0</v>
      </c>
      <c r="R11" s="7">
        <f t="shared" si="8"/>
        <v>3394</v>
      </c>
      <c r="S11" s="7">
        <f t="shared" si="9"/>
        <v>0</v>
      </c>
      <c r="T11" s="8">
        <f t="shared" si="10"/>
        <v>0</v>
      </c>
      <c r="U11" s="7">
        <f t="shared" si="11"/>
        <v>80503</v>
      </c>
      <c r="V11" s="7">
        <f t="shared" si="12"/>
        <v>0</v>
      </c>
      <c r="W11" s="8">
        <f t="shared" si="13"/>
        <v>0</v>
      </c>
    </row>
    <row r="12" spans="1:23" s="6" customFormat="1" ht="25.2" customHeight="1" x14ac:dyDescent="0.3">
      <c r="A12" s="17" t="s">
        <v>19</v>
      </c>
      <c r="B12" s="7">
        <v>1328</v>
      </c>
      <c r="C12" s="7"/>
      <c r="D12" s="13">
        <f t="shared" si="0"/>
        <v>0</v>
      </c>
      <c r="E12" s="13">
        <f t="shared" si="1"/>
        <v>0</v>
      </c>
      <c r="F12" s="7">
        <v>41025</v>
      </c>
      <c r="G12" s="7"/>
      <c r="H12" s="13">
        <f t="shared" si="2"/>
        <v>0</v>
      </c>
      <c r="I12" s="13">
        <f t="shared" si="3"/>
        <v>0</v>
      </c>
      <c r="J12" s="7">
        <v>1430</v>
      </c>
      <c r="K12" s="7"/>
      <c r="L12" s="8">
        <f t="shared" si="4"/>
        <v>0</v>
      </c>
      <c r="M12" s="8">
        <f t="shared" si="5"/>
        <v>0</v>
      </c>
      <c r="N12" s="7">
        <v>35767</v>
      </c>
      <c r="O12" s="7"/>
      <c r="P12" s="8">
        <f t="shared" si="6"/>
        <v>0</v>
      </c>
      <c r="Q12" s="8">
        <f t="shared" si="7"/>
        <v>0</v>
      </c>
      <c r="R12" s="7">
        <f t="shared" si="8"/>
        <v>2758</v>
      </c>
      <c r="S12" s="7">
        <f t="shared" si="9"/>
        <v>0</v>
      </c>
      <c r="T12" s="8">
        <f t="shared" si="10"/>
        <v>0</v>
      </c>
      <c r="U12" s="7">
        <f t="shared" si="11"/>
        <v>76792</v>
      </c>
      <c r="V12" s="7">
        <f t="shared" si="12"/>
        <v>0</v>
      </c>
      <c r="W12" s="8">
        <f t="shared" si="13"/>
        <v>0</v>
      </c>
    </row>
    <row r="13" spans="1:23" s="6" customFormat="1" ht="25.2" customHeight="1" x14ac:dyDescent="0.3">
      <c r="A13" s="18" t="s">
        <v>20</v>
      </c>
      <c r="B13" s="7">
        <v>1728</v>
      </c>
      <c r="C13" s="7"/>
      <c r="D13" s="13">
        <f t="shared" si="0"/>
        <v>0</v>
      </c>
      <c r="E13" s="13">
        <f t="shared" si="1"/>
        <v>0</v>
      </c>
      <c r="F13" s="7">
        <v>43597</v>
      </c>
      <c r="G13" s="7"/>
      <c r="H13" s="13">
        <f t="shared" si="2"/>
        <v>0</v>
      </c>
      <c r="I13" s="13">
        <f t="shared" si="3"/>
        <v>0</v>
      </c>
      <c r="J13" s="7">
        <v>1431</v>
      </c>
      <c r="K13" s="7"/>
      <c r="L13" s="8">
        <f t="shared" si="4"/>
        <v>0</v>
      </c>
      <c r="M13" s="8">
        <f t="shared" si="5"/>
        <v>0</v>
      </c>
      <c r="N13" s="7">
        <v>31567</v>
      </c>
      <c r="O13" s="7"/>
      <c r="P13" s="8">
        <f t="shared" si="6"/>
        <v>0</v>
      </c>
      <c r="Q13" s="8">
        <f t="shared" si="7"/>
        <v>0</v>
      </c>
      <c r="R13" s="7">
        <f t="shared" si="8"/>
        <v>3159</v>
      </c>
      <c r="S13" s="7">
        <f t="shared" si="9"/>
        <v>0</v>
      </c>
      <c r="T13" s="8">
        <f t="shared" si="10"/>
        <v>0</v>
      </c>
      <c r="U13" s="7">
        <f t="shared" si="11"/>
        <v>75164</v>
      </c>
      <c r="V13" s="7">
        <f t="shared" si="12"/>
        <v>0</v>
      </c>
      <c r="W13" s="8">
        <f t="shared" si="13"/>
        <v>0</v>
      </c>
    </row>
    <row r="14" spans="1:23" s="10" customFormat="1" ht="33.6" customHeight="1" x14ac:dyDescent="0.3">
      <c r="A14" s="12" t="s">
        <v>21</v>
      </c>
      <c r="B14" s="9">
        <f>SUM(B8:B13)</f>
        <v>9210</v>
      </c>
      <c r="C14" s="9">
        <f>SUM(C8:C13)</f>
        <v>5262</v>
      </c>
      <c r="D14" s="16">
        <f t="shared" si="0"/>
        <v>0.57133550488599349</v>
      </c>
      <c r="E14" s="14"/>
      <c r="F14" s="9">
        <f>SUM(F8:F13)</f>
        <v>173363</v>
      </c>
      <c r="G14" s="9">
        <f>SUM(G8:G13)</f>
        <v>42875</v>
      </c>
      <c r="H14" s="15">
        <f t="shared" si="2"/>
        <v>0.24731344058420771</v>
      </c>
      <c r="I14" s="14"/>
      <c r="J14" s="9">
        <f>SUM(J8:J13)</f>
        <v>9914</v>
      </c>
      <c r="K14" s="9">
        <f>SUM(K8:K13)</f>
        <v>5655</v>
      </c>
      <c r="L14" s="11">
        <f t="shared" si="4"/>
        <v>0.57040548718983253</v>
      </c>
      <c r="M14" s="11"/>
      <c r="N14" s="9">
        <f>SUM(N8:N13)</f>
        <v>270617</v>
      </c>
      <c r="O14" s="9">
        <f>SUM(O8:O13)</f>
        <v>169049</v>
      </c>
      <c r="P14" s="11">
        <f t="shared" si="6"/>
        <v>0.62467989815865221</v>
      </c>
      <c r="Q14" s="11"/>
      <c r="R14" s="9">
        <f>SUM(R8:R13)</f>
        <v>19124</v>
      </c>
      <c r="S14" s="9">
        <f>SUM(S8:S13)</f>
        <v>10917</v>
      </c>
      <c r="T14" s="11">
        <f t="shared" si="10"/>
        <v>0.57085337795440283</v>
      </c>
      <c r="U14" s="9">
        <f>SUM(U8:U13)</f>
        <v>443980</v>
      </c>
      <c r="V14" s="9">
        <f>SUM(V8:V13)</f>
        <v>211924</v>
      </c>
      <c r="W14" s="11">
        <f t="shared" si="13"/>
        <v>0.47732780755889903</v>
      </c>
    </row>
  </sheetData>
  <mergeCells count="25">
    <mergeCell ref="S1:W1"/>
    <mergeCell ref="S2:W2"/>
    <mergeCell ref="F6:G6"/>
    <mergeCell ref="B5:I5"/>
    <mergeCell ref="J5:Q5"/>
    <mergeCell ref="T6:T7"/>
    <mergeCell ref="I6:I7"/>
    <mergeCell ref="H6:H7"/>
    <mergeCell ref="E6:E7"/>
    <mergeCell ref="D6:D7"/>
    <mergeCell ref="A1:K1"/>
    <mergeCell ref="A2:K2"/>
    <mergeCell ref="B6:C6"/>
    <mergeCell ref="U6:V6"/>
    <mergeCell ref="R5:W5"/>
    <mergeCell ref="R6:S6"/>
    <mergeCell ref="N6:O6"/>
    <mergeCell ref="A4:W4"/>
    <mergeCell ref="W6:W7"/>
    <mergeCell ref="P6:P7"/>
    <mergeCell ref="Q6:Q7"/>
    <mergeCell ref="M6:M7"/>
    <mergeCell ref="L6:L7"/>
    <mergeCell ref="J6:K6"/>
    <mergeCell ref="A5:A7"/>
  </mergeCells>
  <pageMargins left="0.45" right="0.45" top="0.5" bottom="0.5" header="0.3" footer="0.3"/>
  <pageSetup paperSiz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</dc:creator>
  <cp:lastModifiedBy>HAU</cp:lastModifiedBy>
  <cp:lastPrinted>2019-04-04T07:43:28Z</cp:lastPrinted>
  <dcterms:created xsi:type="dcterms:W3CDTF">2019-04-04T07:08:10Z</dcterms:created>
  <dcterms:modified xsi:type="dcterms:W3CDTF">2019-04-28T23:53:19Z</dcterms:modified>
</cp:coreProperties>
</file>